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/>
  <xr:revisionPtr revIDLastSave="0" documentId="13_ncr:1_{6C59F223-B3FE-4996-9054-D51E585A1D9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nthly Family Budget" sheetId="1" r:id="rId1"/>
    <sheet name="Sheet1" sheetId="2" r:id="rId2"/>
  </sheets>
  <definedNames>
    <definedName name="_xlnm.Print_Area" localSheetId="0">'Monthly Family Budget'!$A$1:$I$76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64" i="1"/>
  <c r="D54" i="1"/>
  <c r="B19" i="1"/>
  <c r="B36" i="1"/>
  <c r="B48" i="1"/>
  <c r="G35" i="1"/>
  <c r="D22" i="1"/>
  <c r="D23" i="1"/>
  <c r="D24" i="1"/>
  <c r="D25" i="1"/>
  <c r="D26" i="1"/>
  <c r="D27" i="1"/>
  <c r="D28" i="1"/>
  <c r="D29" i="1"/>
  <c r="I31" i="1"/>
  <c r="I32" i="1"/>
  <c r="I33" i="1"/>
  <c r="I34" i="1"/>
  <c r="D33" i="1"/>
  <c r="D34" i="1"/>
  <c r="D35" i="1"/>
  <c r="D39" i="1"/>
  <c r="D40" i="1"/>
  <c r="D41" i="1"/>
  <c r="D42" i="1"/>
  <c r="D43" i="1"/>
  <c r="D44" i="1"/>
  <c r="D45" i="1"/>
  <c r="D46" i="1"/>
  <c r="D47" i="1"/>
  <c r="I38" i="1"/>
  <c r="I39" i="1"/>
  <c r="I40" i="1"/>
  <c r="I41" i="1"/>
  <c r="C19" i="1"/>
  <c r="C30" i="1"/>
  <c r="H35" i="1"/>
  <c r="C36" i="1"/>
  <c r="C48" i="1"/>
  <c r="H42" i="1"/>
  <c r="D71" i="1"/>
  <c r="D72" i="1"/>
  <c r="D73" i="1"/>
  <c r="D74" i="1"/>
  <c r="D75" i="1"/>
  <c r="D61" i="1"/>
  <c r="D62" i="1"/>
  <c r="D63" i="1"/>
  <c r="D65" i="1"/>
  <c r="D66" i="1"/>
  <c r="D67" i="1"/>
  <c r="D51" i="1"/>
  <c r="D52" i="1"/>
  <c r="D53" i="1"/>
  <c r="D55" i="1"/>
  <c r="D56" i="1"/>
  <c r="D57" i="1"/>
  <c r="I22" i="1"/>
  <c r="I23" i="1"/>
  <c r="I24" i="1"/>
  <c r="I25" i="1"/>
  <c r="I26" i="1"/>
  <c r="I27" i="1"/>
  <c r="C68" i="1"/>
  <c r="B68" i="1"/>
  <c r="H28" i="1"/>
  <c r="G28" i="1"/>
  <c r="C58" i="1"/>
  <c r="B58" i="1"/>
  <c r="C76" i="1"/>
  <c r="B76" i="1"/>
  <c r="G13" i="1"/>
  <c r="G7" i="1"/>
  <c r="B4" i="1" l="1"/>
  <c r="G16" i="1" s="1"/>
  <c r="C4" i="1"/>
  <c r="G17" i="1" s="1"/>
  <c r="D36" i="1"/>
  <c r="I42" i="1"/>
  <c r="D48" i="1"/>
  <c r="D30" i="1"/>
  <c r="D19" i="1"/>
  <c r="I35" i="1"/>
  <c r="D76" i="1"/>
  <c r="D68" i="1"/>
  <c r="I28" i="1"/>
  <c r="D58" i="1"/>
  <c r="D4" i="1" l="1"/>
  <c r="G18" i="1"/>
</calcChain>
</file>

<file path=xl/sharedStrings.xml><?xml version="1.0" encoding="utf-8"?>
<sst xmlns="http://schemas.openxmlformats.org/spreadsheetml/2006/main" count="132" uniqueCount="76">
  <si>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</si>
  <si>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</si>
  <si>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</si>
  <si>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</si>
  <si>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</si>
  <si>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</si>
  <si>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</si>
  <si>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</si>
  <si>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</si>
  <si>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Gas</t>
  </si>
  <si>
    <t>Maintenance or repairs</t>
  </si>
  <si>
    <t>Other</t>
  </si>
  <si>
    <t>Transportation</t>
  </si>
  <si>
    <t>Insurance</t>
  </si>
  <si>
    <t>Licensing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</si>
  <si>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</si>
  <si>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</si>
  <si>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</si>
  <si>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</si>
  <si>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</si>
  <si>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</si>
  <si>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</si>
  <si>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</si>
  <si>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</si>
  <si>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</si>
  <si>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</si>
  <si>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</si>
  <si>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Entertainment</t>
  </si>
  <si>
    <t>Concerts</t>
  </si>
  <si>
    <t>Dry cleaning</t>
  </si>
  <si>
    <t>Loans</t>
  </si>
  <si>
    <t>Personal</t>
  </si>
  <si>
    <t>Children</t>
  </si>
  <si>
    <t>School supplies</t>
  </si>
  <si>
    <t>Lunch money</t>
  </si>
  <si>
    <t>Child care</t>
  </si>
  <si>
    <t>Toys/games</t>
  </si>
  <si>
    <t>Student</t>
  </si>
  <si>
    <t>Credit card</t>
  </si>
  <si>
    <t>Investment account</t>
  </si>
  <si>
    <t>Extra income</t>
  </si>
  <si>
    <t>Total monthly income</t>
  </si>
  <si>
    <t>Personal Care</t>
  </si>
  <si>
    <t>Total Projected Cost</t>
  </si>
  <si>
    <t>Total Actual Cost</t>
  </si>
  <si>
    <t>Total Difference</t>
  </si>
  <si>
    <t>Bus/taxi fare</t>
  </si>
  <si>
    <t>Electricity</t>
  </si>
  <si>
    <t>Total</t>
  </si>
  <si>
    <t xml:space="preserve">Projected balance
</t>
  </si>
  <si>
    <t>Actual balance</t>
  </si>
  <si>
    <t>Savings/Investments</t>
  </si>
  <si>
    <t>Gym</t>
  </si>
  <si>
    <t>Car 1 payment</t>
  </si>
  <si>
    <t>Car 2 payment</t>
  </si>
  <si>
    <t>Petrol</t>
  </si>
  <si>
    <t>Car</t>
  </si>
  <si>
    <t>Hobbies/Class fees</t>
  </si>
  <si>
    <t>School fees</t>
  </si>
  <si>
    <t>Phone/Internet</t>
  </si>
  <si>
    <t>Bins</t>
  </si>
  <si>
    <t>TV Licence</t>
  </si>
  <si>
    <t xml:space="preserve">TV Subscription </t>
  </si>
  <si>
    <t>Nights Out</t>
  </si>
  <si>
    <t>Cinema</t>
  </si>
  <si>
    <t>Family Events</t>
  </si>
  <si>
    <t>Holidays</t>
  </si>
  <si>
    <t>Toiletries</t>
  </si>
  <si>
    <t>Hair/Beauty</t>
  </si>
  <si>
    <t>Supplies (Cleaning)</t>
  </si>
  <si>
    <t>Savings Account</t>
  </si>
  <si>
    <t>Retirement Account</t>
  </si>
  <si>
    <t>Dining/Eating Out</t>
  </si>
  <si>
    <t xml:space="preserve">Misc (Coffee etc.) </t>
  </si>
  <si>
    <t>Monthly HouseHold Budget: Family</t>
  </si>
  <si>
    <t>Décor/DIY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</si>
</sst>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€&quot;* #,##0.00_-;\-&quot;€&quot;* #,##0.00_-;_-&quot;€&quot;* &quot;-&quot;??_-;_-@_-"/>
    <numFmt numFmtId="164" formatCode="_-[$€-1809]* #,##0.00_-;\-[$€-1809]* #,##0.00_-;_-[$€-1809]* &quot;-&quot;??_-;_-@_-"/>
  </numFmts>
  <fonts count="10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8"/>
      <color theme="0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  <font>
      <b/>
      <i/>
      <sz val="1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164" fontId="7" fillId="0" borderId="0" xfId="0" applyNumberFormat="1" applyFont="1" applyAlignment="1">
      <alignment vertical="center" wrapText="1"/>
    </xf>
    <xf numFmtId="164" fontId="8" fillId="2" borderId="5" xfId="0" applyNumberFormat="1" applyFont="1" applyFill="1" applyBorder="1" applyAlignment="1">
      <alignment vertical="center" wrapText="1"/>
    </xf>
    <xf numFmtId="164" fontId="8" fillId="2" borderId="8" xfId="0" applyNumberFormat="1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left" vertical="center" wrapText="1"/>
    </xf>
    <xf numFmtId="164" fontId="7" fillId="2" borderId="4" xfId="2" applyNumberFormat="1" applyFont="1" applyFill="1" applyBorder="1" applyAlignment="1">
      <alignment vertical="center" wrapText="1"/>
    </xf>
    <xf numFmtId="164" fontId="8" fillId="2" borderId="5" xfId="0" applyNumberFormat="1" applyFont="1" applyFill="1" applyBorder="1" applyAlignment="1">
      <alignment horizontal="left" vertical="center" wrapText="1"/>
    </xf>
    <xf numFmtId="164" fontId="7" fillId="2" borderId="6" xfId="2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/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left" vertical="center" wrapText="1"/>
    </xf>
    <xf numFmtId="164" fontId="7" fillId="0" borderId="0" xfId="2" applyNumberFormat="1" applyFont="1" applyFill="1" applyBorder="1" applyAlignment="1">
      <alignment vertical="center" wrapText="1"/>
    </xf>
    <xf numFmtId="164" fontId="8" fillId="2" borderId="2" xfId="2" applyNumberFormat="1" applyFont="1" applyFill="1" applyBorder="1" applyAlignment="1">
      <alignment vertical="center" wrapText="1"/>
    </xf>
    <xf numFmtId="164" fontId="8" fillId="2" borderId="4" xfId="2" applyNumberFormat="1" applyFont="1" applyFill="1" applyBorder="1" applyAlignment="1">
      <alignment vertical="center" wrapText="1"/>
    </xf>
    <xf numFmtId="164" fontId="8" fillId="2" borderId="6" xfId="2" applyNumberFormat="1" applyFont="1" applyFill="1" applyBorder="1" applyAlignment="1">
      <alignment vertical="center" wrapText="1"/>
    </xf>
    <xf numFmtId="164" fontId="6" fillId="3" borderId="0" xfId="1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164" fontId="6" fillId="4" borderId="0" xfId="1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7" xfId="0" applyNumberFormat="1" applyFont="1" applyFill="1" applyBorder="1" applyAlignment="1">
      <alignment horizontal="right" vertical="center" wrapText="1"/>
    </xf>
    <xf numFmtId="164" fontId="4" fillId="5" borderId="7" xfId="0" applyNumberFormat="1" applyFont="1" applyFill="1" applyBorder="1" applyAlignment="1">
      <alignment horizontal="right" vertical="center" wrapText="1"/>
    </xf>
    <xf numFmtId="164" fontId="4" fillId="5" borderId="2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left" vertical="center" wrapText="1"/>
    </xf>
    <xf numFmtId="164" fontId="4" fillId="5" borderId="2" xfId="0" applyNumberFormat="1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left" vertical="center" wrapText="1"/>
    </xf>
    <xf numFmtId="164" fontId="4" fillId="5" borderId="3" xfId="0" applyNumberFormat="1" applyFont="1" applyFill="1" applyBorder="1" applyAlignment="1">
      <alignment horizontal="left" vertical="center" wrapText="1"/>
    </xf>
    <xf numFmtId="164" fontId="4" fillId="5" borderId="5" xfId="0" applyNumberFormat="1" applyFont="1" applyFill="1" applyBorder="1" applyAlignment="1">
      <alignment horizontal="left" vertical="center" wrapText="1"/>
    </xf>
    <xf numFmtId="164" fontId="8" fillId="4" borderId="0" xfId="0" applyNumberFormat="1" applyFont="1" applyFill="1" applyAlignment="1">
      <alignment horizontal="left" vertical="center" wrapText="1"/>
    </xf>
    <xf numFmtId="164" fontId="8" fillId="4" borderId="0" xfId="0" applyNumberFormat="1" applyFont="1" applyFill="1" applyAlignment="1">
      <alignment horizontal="center" vertical="center" wrapText="1"/>
    </xf>
    <xf numFmtId="164" fontId="7" fillId="4" borderId="0" xfId="0" applyNumberFormat="1" applyFont="1" applyFill="1" applyAlignment="1">
      <alignment vertical="center" wrapText="1"/>
    </xf>
    <xf numFmtId="164" fontId="8" fillId="4" borderId="0" xfId="0" applyNumberFormat="1" applyFont="1" applyFill="1" applyAlignment="1">
      <alignment vertical="center"/>
    </xf>
    <xf numFmtId="164" fontId="7" fillId="4" borderId="0" xfId="0" applyNumberFormat="1" applyFont="1" applyFill="1" applyAlignment="1">
      <alignment horizontal="center" vertical="center" wrapText="1"/>
    </xf>
    <xf numFmtId="0" fontId="7" fillId="4" borderId="0" xfId="0" applyFont="1" applyFill="1"/>
    <xf numFmtId="164" fontId="8" fillId="4" borderId="0" xfId="0" applyNumberFormat="1" applyFont="1" applyFill="1" applyAlignment="1">
      <alignment vertical="center" wrapText="1"/>
    </xf>
    <xf numFmtId="164" fontId="5" fillId="4" borderId="0" xfId="0" applyNumberFormat="1" applyFont="1" applyFill="1" applyAlignment="1">
      <alignment vertical="center" wrapText="1"/>
    </xf>
  </cellXfs>
  <cellStyles count="3">
    <cellStyle name="Currency" xfId="2" builtinId="4"/>
    <cellStyle name="Normal" xfId="0" builtinId="0" customBuiltin="1"/>
    <cellStyle name="Title" xfId="1" builtinId="15" customBuiltin="1"/>
  </cellStyles>
  <dxfs count="1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fill>
        <patternFill patternType="solid">
          <fgColor indexed="64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relative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fill>
        <patternFill patternType="solid">
          <fgColor indexed="64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minor"/>
      </font>
      <numFmt numFmtId="164" formatCode="_-[$€-1809]* #,##0.00_-;\-[$€-1809]* #,##0.00_-;_-[$€-1809]* &quot;-&quot;??_-;_-@_-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  <scheme val="minor"/>
      </font>
      <numFmt numFmtId="164" formatCode="_-[$€-1809]* #,##0.00_-;\-[$€-1809]* #,##0.00_-;_-[$€-1809]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13"/>
      <tableStyleElement type="headerRow" dxfId="112"/>
      <tableStyleElement type="totalRow" dxfId="111"/>
      <tableStyleElement type="first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518330</xdr:colOff>
      <xdr:row>6</xdr:row>
      <xdr:rowOff>91440</xdr:rowOff>
    </xdr:from>
    <xdr:to>
      <xdr:col>8</xdr:col>
      <xdr:colOff>775505</xdr:colOff>
      <xdr:row>12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147855" y="1348740"/>
          <a:ext cx="1352550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A6:D19" totalsRowCount="1" headerRowDxfId="62" dataDxfId="109" totalsRowDxfId="61">
  <autoFilter ref="A6:D18" xr:uid="{00000000-0009-0000-0100-000001000000}"/>
  <tableColumns count="4">
    <tableColumn id="1" xr3:uid="{00000000-0010-0000-0000-000001000000}" name="Housing" totalsRowLabel="Total" dataDxfId="15" totalsRowDxfId="11"/>
    <tableColumn id="2" xr3:uid="{00000000-0010-0000-0000-000002000000}" name="Projected Cost" totalsRowFunction="sum" dataDxfId="14" totalsRowDxfId="10"/>
    <tableColumn id="3" xr3:uid="{00000000-0010-0000-0000-000003000000}" name="Actual Cost" totalsRowFunction="sum" dataDxfId="13" totalsRowDxfId="9"/>
    <tableColumn id="4" xr3:uid="{00000000-0010-0000-0000-000004000000}" name="Difference" totalsRowFunction="sum" dataDxfId="12" totalsRowDxfId="8">
      <calculatedColumnFormula>Housing[[#This Row],[Projected Cost]]-Housing[[#This Row],[Actual Cost]]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Savings" displayName="Savings" ref="F37:I42" totalsRowCount="1" headerRowDxfId="43" dataDxfId="68" totalsRowDxfId="67">
  <autoFilter ref="F37:I41" xr:uid="{00000000-0009-0000-0100-00000B000000}"/>
  <tableColumns count="4">
    <tableColumn id="1" xr3:uid="{00000000-0010-0000-0900-000001000000}" name="Savings/Investments" totalsRowLabel="Total" dataDxfId="66" totalsRowDxfId="42"/>
    <tableColumn id="2" xr3:uid="{00000000-0010-0000-0900-000002000000}" name="Projected Cost" dataDxfId="65" totalsRowDxfId="41"/>
    <tableColumn id="3" xr3:uid="{00000000-0010-0000-0900-000003000000}" name="Actual Cost" totalsRowFunction="sum" dataDxfId="64" totalsRowDxfId="40"/>
    <tableColumn id="4" xr3:uid="{00000000-0010-0000-0900-000004000000}" name="Difference" totalsRowFunction="sum" dataDxfId="63" totalsRowDxfId="39">
      <calculatedColumnFormula>Savings[[#This Row],[Projected Cost]]-Savings[[#This Row],[Actual Cost]]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ransportation" displayName="Transportation" ref="A21:D30" totalsRowCount="1" headerRowDxfId="60" dataDxfId="108" totalsRowDxfId="59">
  <autoFilter ref="A21:D29" xr:uid="{00000000-0009-0000-0100-000002000000}"/>
  <tableColumns count="4">
    <tableColumn id="1" xr3:uid="{00000000-0010-0000-0100-000001000000}" name="Transportation" totalsRowLabel="Total" dataDxfId="107" totalsRowDxfId="7"/>
    <tableColumn id="2" xr3:uid="{00000000-0010-0000-0100-000002000000}" name="Projected Cost" dataDxfId="106" totalsRowDxfId="6"/>
    <tableColumn id="3" xr3:uid="{00000000-0010-0000-0100-000003000000}" name="Actual Cost" totalsRowFunction="sum" dataDxfId="105" totalsRowDxfId="5"/>
    <tableColumn id="4" xr3:uid="{00000000-0010-0000-0100-000004000000}" name="Difference" totalsRowFunction="sum" dataDxfId="104" totalsRowDxfId="4">
      <calculatedColumnFormula>Transportation[[#This Row],[Projected Cost]]-Transportation[[#This Row],[Actual Cost]]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surance" displayName="Insurance" ref="F30:I35" totalsRowCount="1" headerRowDxfId="52" dataDxfId="103" totalsRowDxfId="44">
  <autoFilter ref="F30:I34" xr:uid="{00000000-0009-0000-0100-000003000000}"/>
  <tableColumns count="4">
    <tableColumn id="1" xr3:uid="{00000000-0010-0000-0200-000001000000}" name="Insurance" totalsRowLabel="Total" dataDxfId="102" totalsRowDxfId="48"/>
    <tableColumn id="2" xr3:uid="{00000000-0010-0000-0200-000002000000}" name="Projected Cost" totalsRowFunction="sum" dataDxfId="101" totalsRowDxfId="47"/>
    <tableColumn id="3" xr3:uid="{00000000-0010-0000-0200-000003000000}" name="Actual Cost" totalsRowFunction="sum" dataDxfId="100" totalsRowDxfId="46"/>
    <tableColumn id="4" xr3:uid="{00000000-0010-0000-0200-000004000000}" name="Difference" totalsRowFunction="sum" dataDxfId="99" totalsRowDxfId="45">
      <calculatedColumnFormula>Insurance[[#This Row],[Projected Cost]]-Insurance[[#This Row],[Actual Cost]]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Food" displayName="Food" ref="A32:D36" totalsRowCount="1" headerRowDxfId="51" dataDxfId="98" totalsRowDxfId="50">
  <autoFilter ref="A32:D35" xr:uid="{00000000-0009-0000-0100-000004000000}"/>
  <tableColumns count="4">
    <tableColumn id="1" xr3:uid="{00000000-0010-0000-0300-000001000000}" name="Food" totalsRowLabel="Total" dataDxfId="97" totalsRowDxfId="3"/>
    <tableColumn id="2" xr3:uid="{00000000-0010-0000-0300-000002000000}" name="Projected Cost" totalsRowFunction="sum" dataDxfId="96" totalsRowDxfId="2"/>
    <tableColumn id="3" xr3:uid="{00000000-0010-0000-0300-000003000000}" name="Actual Cost" totalsRowFunction="sum" dataDxfId="95" totalsRowDxfId="1"/>
    <tableColumn id="4" xr3:uid="{00000000-0010-0000-0300-000004000000}" name="Difference" totalsRowFunction="sum" dataDxfId="94" totalsRowDxfId="0">
      <calculatedColumnFormula>Food[[#This Row],[Projected Cost]]-Food[[#This Row],[Actual Cost]]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Children" displayName="Children" ref="A38:D48" totalsRowCount="1" headerRowDxfId="49" dataDxfId="93" totalsRowDxfId="34">
  <autoFilter ref="A38:D47" xr:uid="{00000000-0009-0000-0100-000005000000}"/>
  <tableColumns count="4">
    <tableColumn id="1" xr3:uid="{00000000-0010-0000-0400-000001000000}" name="Children" totalsRowLabel="Total" dataDxfId="92" totalsRowDxfId="38"/>
    <tableColumn id="2" xr3:uid="{00000000-0010-0000-0400-000002000000}" name="Projected Cost" totalsRowFunction="sum" dataDxfId="91" totalsRowDxfId="37"/>
    <tableColumn id="3" xr3:uid="{00000000-0010-0000-0400-000003000000}" name="Actual Cost" totalsRowFunction="sum" dataDxfId="90" totalsRowDxfId="36"/>
    <tableColumn id="4" xr3:uid="{00000000-0010-0000-0400-000004000000}" name="Difference" totalsRowFunction="sum" dataDxfId="89" totalsRowDxfId="35">
      <calculatedColumnFormula>Children[[#This Row],[Projected Cost]]-Children[[#This Row],[Actual Cost]]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Pets" displayName="Pets" ref="A70:D76" totalsRowCount="1" headerRowDxfId="21" dataDxfId="88" totalsRowDxfId="16">
  <autoFilter ref="A70:D75" xr:uid="{00000000-0009-0000-0100-000006000000}"/>
  <tableColumns count="4">
    <tableColumn id="1" xr3:uid="{00000000-0010-0000-0500-000001000000}" name="Pets" totalsRowLabel="Total" dataDxfId="87" totalsRowDxfId="20"/>
    <tableColumn id="2" xr3:uid="{00000000-0010-0000-0500-000002000000}" name="Projected Cost" totalsRowFunction="sum" dataDxfId="86" totalsRowDxfId="19"/>
    <tableColumn id="3" xr3:uid="{00000000-0010-0000-0500-000003000000}" name="Actual Cost" totalsRowFunction="sum" dataDxfId="85" totalsRowDxfId="18"/>
    <tableColumn id="4" xr3:uid="{00000000-0010-0000-0500-000004000000}" name="Difference" totalsRowFunction="sum" dataDxfId="84" totalsRowDxfId="17">
      <calculatedColumnFormula>Pets[[#This Row],[Projected Cost]]-Pets[[#This Row],[Actual Cost]]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ersonalCare" displayName="PersonalCare" ref="A60:D68" totalsRowCount="1" headerRowDxfId="27" dataDxfId="83" totalsRowDxfId="22">
  <autoFilter ref="A60:D67" xr:uid="{00000000-0009-0000-0100-000007000000}"/>
  <tableColumns count="4">
    <tableColumn id="1" xr3:uid="{00000000-0010-0000-0600-000001000000}" name="Personal Care" totalsRowLabel="Total" dataDxfId="82" totalsRowDxfId="26"/>
    <tableColumn id="2" xr3:uid="{00000000-0010-0000-0600-000002000000}" name="Projected Cost" totalsRowFunction="sum" dataDxfId="81" totalsRowDxfId="25"/>
    <tableColumn id="3" xr3:uid="{00000000-0010-0000-0600-000003000000}" name="Actual Cost" totalsRowFunction="sum" dataDxfId="80" totalsRowDxfId="24"/>
    <tableColumn id="4" xr3:uid="{00000000-0010-0000-0600-000004000000}" name="Difference" totalsRowFunction="sum" dataDxfId="79" totalsRowDxfId="23">
      <calculatedColumnFormula>PersonalCare[[#This Row],[Projected Cost]]-PersonalCare[[#This Row],[Actual Cost]]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Entertainment" displayName="Entertainment" ref="A50:D58" totalsRowCount="1" headerRowDxfId="33" dataDxfId="78" totalsRowDxfId="28">
  <autoFilter ref="A50:D57" xr:uid="{00000000-0009-0000-0100-000008000000}"/>
  <tableColumns count="4">
    <tableColumn id="1" xr3:uid="{00000000-0010-0000-0700-000001000000}" name="Entertainment" totalsRowLabel="Total" dataDxfId="77" totalsRowDxfId="32"/>
    <tableColumn id="2" xr3:uid="{00000000-0010-0000-0700-000002000000}" name="Projected Cost" totalsRowFunction="sum" dataDxfId="76" totalsRowDxfId="31"/>
    <tableColumn id="3" xr3:uid="{00000000-0010-0000-0700-000003000000}" name="Actual Cost" totalsRowFunction="sum" dataDxfId="75" totalsRowDxfId="30"/>
    <tableColumn id="4" xr3:uid="{00000000-0010-0000-0700-000004000000}" name="Difference" totalsRowFunction="sum" dataDxfId="74" totalsRowDxfId="29">
      <calculatedColumnFormula>Entertainment[[#This Row],[Projected Cost]]-Entertainment[[#This Row],[Actual Cost]]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Loans" displayName="Loans" ref="F21:I28" totalsRowCount="1" headerRowDxfId="58" dataDxfId="73" totalsRowDxfId="53">
  <autoFilter ref="F21:I27" xr:uid="{00000000-0009-0000-0100-000009000000}"/>
  <tableColumns count="4">
    <tableColumn id="1" xr3:uid="{00000000-0010-0000-0800-000001000000}" name="Loans" totalsRowLabel="Total" dataDxfId="72" totalsRowDxfId="57"/>
    <tableColumn id="2" xr3:uid="{00000000-0010-0000-0800-000002000000}" name="Projected Cost" totalsRowFunction="sum" dataDxfId="71" totalsRowDxfId="56"/>
    <tableColumn id="3" xr3:uid="{00000000-0010-0000-0800-000003000000}" name="Actual Cost" totalsRowFunction="sum" dataDxfId="70" totalsRowDxfId="55"/>
    <tableColumn id="4" xr3:uid="{00000000-0010-0000-0800-000004000000}" name="Difference" totalsRowFunction="sum" dataDxfId="69" totalsRowDxfId="54">
      <calculatedColumnFormula>Loans[[#This Row],[Projected Cost]]-Loans[[#This Row],[Actual Cost]]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showGridLines="0" tabSelected="1" topLeftCell="A46" zoomScaleNormal="100" workbookViewId="0">
      <selection activeCell="C85" sqref="C85"/>
    </sheetView>
  </sheetViews>
  <sheetFormatPr defaultColWidth="8.85546875" defaultRowHeight="15" x14ac:dyDescent="0.3"/>
  <cols>
    <col min="1" max="1" width="18.85546875" style="2" bestFit="1" customWidth="1"/>
    <col min="2" max="2" width="19.7109375" style="2" bestFit="1" customWidth="1"/>
    <col min="3" max="3" width="16.42578125" style="2" bestFit="1" customWidth="1"/>
    <col min="4" max="4" width="15.85546875" style="2" bestFit="1" customWidth="1"/>
    <col min="5" max="5" width="4" style="2" customWidth="1"/>
    <col min="6" max="6" width="19.85546875" style="2" customWidth="1"/>
    <col min="7" max="7" width="19.7109375" style="2" bestFit="1" customWidth="1"/>
    <col min="8" max="8" width="16.42578125" style="2" bestFit="1" customWidth="1"/>
    <col min="9" max="9" width="14.7109375" style="2" customWidth="1"/>
    <col min="10" max="16384" width="8.85546875" style="2"/>
  </cols>
  <sheetData>
    <row r="1" spans="1:9" ht="30" customHeight="1" x14ac:dyDescent="0.3">
      <c r="A1" s="21" t="s">
        <v>74</v>
      </c>
      <c r="B1" s="21"/>
      <c r="C1" s="21"/>
      <c r="D1" s="21"/>
      <c r="E1" s="21"/>
      <c r="F1" s="21"/>
      <c r="G1" s="21"/>
      <c r="H1" s="18"/>
      <c r="I1" s="18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4.1" customHeight="1" x14ac:dyDescent="0.3">
      <c r="A3" s="22" t="s">
        <v>43</v>
      </c>
      <c r="B3" s="23"/>
      <c r="C3" s="24" t="s">
        <v>44</v>
      </c>
      <c r="D3" s="25" t="s">
        <v>45</v>
      </c>
      <c r="E3" s="3"/>
      <c r="F3" s="26" t="s">
        <v>6</v>
      </c>
      <c r="G3" s="27"/>
      <c r="H3" s="3"/>
      <c r="I3" s="3"/>
    </row>
    <row r="4" spans="1:9" ht="14.1" customHeight="1" x14ac:dyDescent="0.3">
      <c r="A4" s="4"/>
      <c r="B4" s="5">
        <f>Housing[[#Totals],[Projected Cost]]+Transportation[[#Totals],[Projected Cost]]+Insurance[[#Totals],[Projected Cost]]+Food[[#Totals],[Projected Cost]]+Children[[#Totals],[Projected Cost]]+Savings[[#Totals],[Projected Cost]]+Loans[[#Totals],[Projected Cost]]+Entertainment[[#Totals],[Projected Cost]]+PersonalCare[[#Totals],[Projected Cost]]+Pets[[#Totals],[Projected Cost]]</f>
        <v>0</v>
      </c>
      <c r="C4" s="5">
        <f>Housing[[#Totals],[Actual Cost]]+Transportation[[#Totals],[Actual Cost]]+Insurance[[#Totals],[Actual Cost]]+Food[[#Totals],[Actual Cost]]+Children[[#Totals],[Actual Cost]]+Savings[[#Totals],[Actual Cost]]+Loans[[#Totals],[Actual Cost]]+Entertainment[[#Totals],[Actual Cost]]+PersonalCare[[#Totals],[Actual Cost]]+Pets[[#Totals],[Actual Cost]]</f>
        <v>0</v>
      </c>
      <c r="D4" s="5">
        <f>Housing[[#Totals],[Difference]]+Transportation[[#Totals],[Difference]]+Insurance[[#Totals],[Difference]]+Food[[#Totals],[Difference]]+Children[[#Totals],[Difference]]+Savings[[#Totals],[Difference]]+Loans[[#Totals],[Difference]]+Entertainment[[#Totals],[Difference]]+PersonalCare[[#Totals],[Difference]]+Pets[[#Totals],[Difference]]</f>
        <v>0</v>
      </c>
      <c r="E4" s="3"/>
      <c r="F4" s="6" t="s">
        <v>3</v>
      </c>
      <c r="G4" s="7">
        <v>2500</v>
      </c>
      <c r="H4" s="3"/>
      <c r="I4" s="3"/>
    </row>
    <row r="5" spans="1:9" ht="14.1" customHeight="1" x14ac:dyDescent="0.3">
      <c r="A5" s="3"/>
      <c r="B5" s="3"/>
      <c r="C5" s="3"/>
      <c r="D5" s="3"/>
      <c r="E5" s="3"/>
      <c r="F5" s="6" t="s">
        <v>4</v>
      </c>
      <c r="G5" s="7">
        <v>2000</v>
      </c>
      <c r="H5" s="3"/>
      <c r="I5" s="3"/>
    </row>
    <row r="6" spans="1:9" ht="14.1" customHeight="1" x14ac:dyDescent="0.3">
      <c r="A6" s="31" t="s">
        <v>16</v>
      </c>
      <c r="B6" s="32" t="s">
        <v>0</v>
      </c>
      <c r="C6" s="32" t="s">
        <v>1</v>
      </c>
      <c r="D6" s="32" t="s">
        <v>2</v>
      </c>
      <c r="E6" s="3"/>
      <c r="F6" s="6" t="s">
        <v>40</v>
      </c>
      <c r="G6" s="7">
        <v>0</v>
      </c>
      <c r="H6" s="3"/>
      <c r="I6" s="3"/>
    </row>
    <row r="7" spans="1:9" ht="14.1" customHeight="1" x14ac:dyDescent="0.3">
      <c r="A7" s="3" t="s">
        <v>8</v>
      </c>
      <c r="B7" s="3">
        <v>0</v>
      </c>
      <c r="C7" s="3"/>
      <c r="D7" s="3">
        <f>Housing[[#This Row],[Projected Cost]]-Housing[[#This Row],[Actual Cost]]</f>
        <v>0</v>
      </c>
      <c r="E7" s="3"/>
      <c r="F7" s="8" t="s">
        <v>41</v>
      </c>
      <c r="G7" s="9">
        <f>SUM(G4:G6)</f>
        <v>4500</v>
      </c>
      <c r="H7" s="3"/>
      <c r="I7" s="3"/>
    </row>
    <row r="8" spans="1:9" ht="33" x14ac:dyDescent="0.3">
      <c r="A8" s="3" t="s">
        <v>7</v>
      </c>
      <c r="B8" s="3">
        <v>0</v>
      </c>
      <c r="C8" s="3">
        <v>0</v>
      </c>
      <c r="D8" s="3">
        <f>Housing[[#This Row],[Projected Cost]]-Housing[[#This Row],[Actual Cost]]</f>
        <v>0</v>
      </c>
      <c r="E8" s="3"/>
      <c r="F8" s="10"/>
      <c r="G8" s="3"/>
      <c r="H8" s="3"/>
      <c r="I8" s="3"/>
    </row>
    <row r="9" spans="1:9" ht="14.1" customHeight="1" x14ac:dyDescent="0.3">
      <c r="A9" s="3" t="s">
        <v>59</v>
      </c>
      <c r="B9" s="3">
        <v>0</v>
      </c>
      <c r="C9" s="3"/>
      <c r="D9" s="3">
        <f>Housing[[#This Row],[Projected Cost]]-Housing[[#This Row],[Actual Cost]]</f>
        <v>0</v>
      </c>
      <c r="E9" s="3"/>
      <c r="F9" s="26" t="s">
        <v>5</v>
      </c>
      <c r="G9" s="27"/>
      <c r="H9" s="3"/>
      <c r="I9" s="3"/>
    </row>
    <row r="10" spans="1:9" ht="14.1" customHeight="1" x14ac:dyDescent="0.3">
      <c r="A10" s="3" t="s">
        <v>47</v>
      </c>
      <c r="B10" s="3">
        <v>0</v>
      </c>
      <c r="C10" s="3"/>
      <c r="D10" s="3">
        <f>Housing[[#This Row],[Projected Cost]]-Housing[[#This Row],[Actual Cost]]</f>
        <v>0</v>
      </c>
      <c r="E10" s="3"/>
      <c r="F10" s="6" t="s">
        <v>3</v>
      </c>
      <c r="G10" s="7">
        <v>2500</v>
      </c>
      <c r="H10" s="3"/>
      <c r="I10" s="3"/>
    </row>
    <row r="11" spans="1:9" ht="14.1" customHeight="1" x14ac:dyDescent="0.3">
      <c r="A11" s="3" t="s">
        <v>9</v>
      </c>
      <c r="B11" s="3">
        <v>0</v>
      </c>
      <c r="C11" s="3"/>
      <c r="D11" s="3">
        <f>Housing[[#This Row],[Projected Cost]]-Housing[[#This Row],[Actual Cost]]</f>
        <v>0</v>
      </c>
      <c r="E11" s="3"/>
      <c r="F11" s="6" t="s">
        <v>4</v>
      </c>
      <c r="G11" s="7">
        <v>2000</v>
      </c>
      <c r="H11" s="3"/>
      <c r="I11" s="3"/>
    </row>
    <row r="12" spans="1:9" ht="14.1" customHeight="1" x14ac:dyDescent="0.3">
      <c r="A12" s="3" t="s">
        <v>75</v>
      </c>
      <c r="B12" s="3">
        <v>0</v>
      </c>
      <c r="C12" s="3"/>
      <c r="D12" s="3">
        <f>Housing[[#This Row],[Projected Cost]]-Housing[[#This Row],[Actual Cost]]</f>
        <v>0</v>
      </c>
      <c r="E12" s="3"/>
      <c r="F12" s="6" t="s">
        <v>40</v>
      </c>
      <c r="G12" s="7">
        <v>200</v>
      </c>
      <c r="H12" s="3"/>
      <c r="I12" s="11"/>
    </row>
    <row r="13" spans="1:9" ht="14.1" customHeight="1" x14ac:dyDescent="0.3">
      <c r="A13" s="3" t="s">
        <v>61</v>
      </c>
      <c r="B13" s="3">
        <v>0</v>
      </c>
      <c r="C13" s="3"/>
      <c r="D13" s="3">
        <f>Housing[[#This Row],[Projected Cost]]-Housing[[#This Row],[Actual Cost]]</f>
        <v>0</v>
      </c>
      <c r="E13" s="3"/>
      <c r="F13" s="8" t="s">
        <v>41</v>
      </c>
      <c r="G13" s="9">
        <f>SUM(G10:G12)</f>
        <v>4700</v>
      </c>
      <c r="H13" s="3"/>
      <c r="I13" s="11"/>
    </row>
    <row r="14" spans="1:9" ht="14.1" customHeight="1" x14ac:dyDescent="0.3">
      <c r="A14" s="3" t="s">
        <v>62</v>
      </c>
      <c r="B14" s="3"/>
      <c r="C14" s="12"/>
      <c r="D14" s="12">
        <f>Housing[[#This Row],[Projected Cost]]-Housing[[#This Row],[Actual Cost]]</f>
        <v>0</v>
      </c>
      <c r="E14" s="3"/>
      <c r="F14" s="13"/>
      <c r="G14" s="14"/>
      <c r="H14" s="3"/>
      <c r="I14" s="11"/>
    </row>
    <row r="15" spans="1:9" ht="14.1" customHeight="1" x14ac:dyDescent="0.3">
      <c r="A15" s="3" t="s">
        <v>60</v>
      </c>
      <c r="B15" s="3">
        <v>0</v>
      </c>
      <c r="C15" s="3"/>
      <c r="D15" s="3">
        <f>Housing[[#This Row],[Projected Cost]]-Housing[[#This Row],[Actual Cost]]</f>
        <v>0</v>
      </c>
      <c r="E15" s="3"/>
      <c r="F15" s="3"/>
      <c r="G15" s="3"/>
      <c r="H15" s="3"/>
      <c r="I15" s="11"/>
    </row>
    <row r="16" spans="1:9" ht="49.5" x14ac:dyDescent="0.3">
      <c r="A16" s="3" t="s">
        <v>10</v>
      </c>
      <c r="B16" s="3">
        <v>0</v>
      </c>
      <c r="C16" s="3">
        <v>0</v>
      </c>
      <c r="D16" s="3">
        <f>Housing[[#This Row],[Projected Cost]]-Housing[[#This Row],[Actual Cost]]</f>
        <v>0</v>
      </c>
      <c r="E16" s="3"/>
      <c r="F16" s="28" t="s">
        <v>49</v>
      </c>
      <c r="G16" s="15">
        <f>SUM(G7-B4)</f>
        <v>4500</v>
      </c>
      <c r="H16" s="3"/>
      <c r="I16" s="11"/>
    </row>
    <row r="17" spans="1:9" ht="33" x14ac:dyDescent="0.3">
      <c r="A17" s="3" t="s">
        <v>69</v>
      </c>
      <c r="B17" s="3">
        <v>0</v>
      </c>
      <c r="C17" s="3">
        <v>0</v>
      </c>
      <c r="D17" s="3">
        <f>Housing[[#This Row],[Projected Cost]]-Housing[[#This Row],[Actual Cost]]</f>
        <v>0</v>
      </c>
      <c r="E17" s="3"/>
      <c r="F17" s="29" t="s">
        <v>50</v>
      </c>
      <c r="G17" s="16">
        <f>SUM(G13-C4)</f>
        <v>4700</v>
      </c>
      <c r="H17" s="3"/>
      <c r="I17" s="11"/>
    </row>
    <row r="18" spans="1:9" ht="14.1" customHeight="1" x14ac:dyDescent="0.3">
      <c r="A18" s="3" t="s">
        <v>11</v>
      </c>
      <c r="B18" s="3">
        <v>0</v>
      </c>
      <c r="C18" s="3">
        <v>0</v>
      </c>
      <c r="D18" s="3">
        <f>Housing[[#This Row],[Projected Cost]]-Housing[[#This Row],[Actual Cost]]</f>
        <v>0</v>
      </c>
      <c r="E18" s="3"/>
      <c r="F18" s="30" t="s">
        <v>2</v>
      </c>
      <c r="G18" s="17">
        <f>SUM(G17-G16)</f>
        <v>200</v>
      </c>
      <c r="H18" s="3"/>
      <c r="I18" s="11"/>
    </row>
    <row r="19" spans="1:9" ht="14.1" customHeight="1" x14ac:dyDescent="0.3">
      <c r="A19" s="33" t="s">
        <v>48</v>
      </c>
      <c r="B19" s="33">
        <f>SUBTOTAL(109,Housing[Projected Cost])</f>
        <v>0</v>
      </c>
      <c r="C19" s="33">
        <f>SUBTOTAL(109,Housing[Actual Cost])</f>
        <v>0</v>
      </c>
      <c r="D19" s="33">
        <f>SUBTOTAL(109,Housing[Difference])</f>
        <v>0</v>
      </c>
      <c r="E19" s="3"/>
      <c r="F19" s="3"/>
      <c r="G19" s="3"/>
      <c r="H19" s="3"/>
      <c r="I19" s="3"/>
    </row>
    <row r="20" spans="1:9" ht="14.1" customHeight="1" x14ac:dyDescent="0.3">
      <c r="A20" s="20"/>
      <c r="B20" s="20"/>
      <c r="C20" s="20"/>
      <c r="D20" s="20"/>
      <c r="E20" s="3"/>
      <c r="F20" s="3"/>
      <c r="G20" s="3"/>
      <c r="H20" s="3"/>
      <c r="I20" s="3"/>
    </row>
    <row r="21" spans="1:9" ht="14.1" customHeight="1" x14ac:dyDescent="0.3">
      <c r="A21" s="34" t="s">
        <v>12</v>
      </c>
      <c r="B21" s="35" t="s">
        <v>0</v>
      </c>
      <c r="C21" s="35" t="s">
        <v>1</v>
      </c>
      <c r="D21" s="35" t="s">
        <v>2</v>
      </c>
      <c r="E21" s="3"/>
      <c r="F21" s="37" t="s">
        <v>30</v>
      </c>
      <c r="G21" s="32" t="s">
        <v>0</v>
      </c>
      <c r="H21" s="32" t="s">
        <v>1</v>
      </c>
      <c r="I21" s="32" t="s">
        <v>2</v>
      </c>
    </row>
    <row r="22" spans="1:9" ht="14.1" customHeight="1" x14ac:dyDescent="0.3">
      <c r="A22" s="3" t="s">
        <v>53</v>
      </c>
      <c r="B22" s="3"/>
      <c r="C22" s="3"/>
      <c r="D22" s="3">
        <f>Transportation[[#This Row],[Projected Cost]]-Transportation[[#This Row],[Actual Cost]]</f>
        <v>0</v>
      </c>
      <c r="E22" s="3"/>
      <c r="F22" s="3" t="s">
        <v>31</v>
      </c>
      <c r="G22" s="3"/>
      <c r="H22" s="3"/>
      <c r="I22" s="3">
        <f>Loans[[#This Row],[Projected Cost]]-Loans[[#This Row],[Actual Cost]]</f>
        <v>0</v>
      </c>
    </row>
    <row r="23" spans="1:9" ht="14.1" customHeight="1" x14ac:dyDescent="0.3">
      <c r="A23" s="3" t="s">
        <v>54</v>
      </c>
      <c r="B23" s="3"/>
      <c r="C23" s="3"/>
      <c r="D23" s="3">
        <f>Transportation[[#This Row],[Projected Cost]]-Transportation[[#This Row],[Actual Cost]]</f>
        <v>0</v>
      </c>
      <c r="E23" s="3"/>
      <c r="F23" s="3" t="s">
        <v>37</v>
      </c>
      <c r="G23" s="3"/>
      <c r="H23" s="3"/>
      <c r="I23" s="3">
        <f>Loans[[#This Row],[Projected Cost]]-Loans[[#This Row],[Actual Cost]]</f>
        <v>0</v>
      </c>
    </row>
    <row r="24" spans="1:9" ht="14.1" customHeight="1" x14ac:dyDescent="0.3">
      <c r="A24" s="3" t="s">
        <v>46</v>
      </c>
      <c r="B24" s="3"/>
      <c r="C24" s="3"/>
      <c r="D24" s="3">
        <f>Transportation[[#This Row],[Projected Cost]]-Transportation[[#This Row],[Actual Cost]]</f>
        <v>0</v>
      </c>
      <c r="E24" s="3"/>
      <c r="F24" s="3" t="s">
        <v>17</v>
      </c>
      <c r="G24" s="3"/>
      <c r="H24" s="3"/>
      <c r="I24" s="3">
        <f>Loans[[#This Row],[Projected Cost]]-Loans[[#This Row],[Actual Cost]]</f>
        <v>0</v>
      </c>
    </row>
    <row r="25" spans="1:9" ht="14.1" customHeight="1" x14ac:dyDescent="0.3">
      <c r="A25" s="3" t="s">
        <v>13</v>
      </c>
      <c r="B25" s="3"/>
      <c r="C25" s="3"/>
      <c r="D25" s="3">
        <f>Transportation[[#This Row],[Projected Cost]]-Transportation[[#This Row],[Actual Cost]]</f>
        <v>0</v>
      </c>
      <c r="E25" s="3"/>
      <c r="F25" s="3" t="s">
        <v>56</v>
      </c>
      <c r="G25" s="3"/>
      <c r="H25" s="3"/>
      <c r="I25" s="3">
        <f>Loans[[#This Row],[Projected Cost]]-Loans[[#This Row],[Actual Cost]]</f>
        <v>0</v>
      </c>
    </row>
    <row r="26" spans="1:9" ht="14.1" customHeight="1" x14ac:dyDescent="0.3">
      <c r="A26" s="3" t="s">
        <v>14</v>
      </c>
      <c r="B26" s="3"/>
      <c r="C26" s="3"/>
      <c r="D26" s="3">
        <f>Transportation[[#This Row],[Projected Cost]]-Transportation[[#This Row],[Actual Cost]]</f>
        <v>0</v>
      </c>
      <c r="E26" s="3"/>
      <c r="F26" s="3" t="s">
        <v>38</v>
      </c>
      <c r="G26" s="3"/>
      <c r="H26" s="3"/>
      <c r="I26" s="3">
        <f>Loans[[#This Row],[Projected Cost]]-Loans[[#This Row],[Actual Cost]]</f>
        <v>0</v>
      </c>
    </row>
    <row r="27" spans="1:9" ht="14.1" customHeight="1" x14ac:dyDescent="0.3">
      <c r="A27" s="3" t="s">
        <v>55</v>
      </c>
      <c r="B27" s="3"/>
      <c r="C27" s="3"/>
      <c r="D27" s="3">
        <f>Transportation[[#This Row],[Projected Cost]]-Transportation[[#This Row],[Actual Cost]]</f>
        <v>0</v>
      </c>
      <c r="E27" s="3"/>
      <c r="F27" s="3" t="s">
        <v>11</v>
      </c>
      <c r="G27" s="3"/>
      <c r="H27" s="3"/>
      <c r="I27" s="3">
        <f>Loans[[#This Row],[Projected Cost]]-Loans[[#This Row],[Actual Cost]]</f>
        <v>0</v>
      </c>
    </row>
    <row r="28" spans="1:9" ht="14.1" customHeight="1" x14ac:dyDescent="0.3">
      <c r="A28" s="3" t="s">
        <v>15</v>
      </c>
      <c r="B28" s="3"/>
      <c r="C28" s="3"/>
      <c r="D28" s="3">
        <f>Transportation[[#This Row],[Projected Cost]]-Transportation[[#This Row],[Actual Cost]]</f>
        <v>0</v>
      </c>
      <c r="E28" s="3"/>
      <c r="F28" s="33" t="s">
        <v>48</v>
      </c>
      <c r="G28" s="33">
        <f>SUBTOTAL(109,Loans[Projected Cost])</f>
        <v>0</v>
      </c>
      <c r="H28" s="33">
        <f>SUBTOTAL(109,Loans[Actual Cost])</f>
        <v>0</v>
      </c>
      <c r="I28" s="33">
        <f>SUBTOTAL(109,Loans[Difference])</f>
        <v>0</v>
      </c>
    </row>
    <row r="29" spans="1:9" ht="14.1" customHeight="1" x14ac:dyDescent="0.3">
      <c r="A29" s="3" t="s">
        <v>11</v>
      </c>
      <c r="B29" s="3"/>
      <c r="C29" s="3"/>
      <c r="D29" s="3">
        <f>Transportation[[#This Row],[Projected Cost]]-Transportation[[#This Row],[Actual Cost]]</f>
        <v>0</v>
      </c>
      <c r="E29" s="3"/>
      <c r="F29" s="11"/>
      <c r="G29" s="11"/>
      <c r="H29" s="11"/>
      <c r="I29" s="11"/>
    </row>
    <row r="30" spans="1:9" ht="14.1" customHeight="1" x14ac:dyDescent="0.3">
      <c r="A30" s="33" t="s">
        <v>48</v>
      </c>
      <c r="B30" s="36"/>
      <c r="C30" s="33">
        <f>SUBTOTAL(109,Transportation[Actual Cost])</f>
        <v>0</v>
      </c>
      <c r="D30" s="33">
        <f>SUBTOTAL(109,Transportation[Difference])</f>
        <v>0</v>
      </c>
      <c r="E30" s="3"/>
      <c r="F30" s="31" t="s">
        <v>13</v>
      </c>
      <c r="G30" s="32" t="s">
        <v>0</v>
      </c>
      <c r="H30" s="32" t="s">
        <v>1</v>
      </c>
      <c r="I30" s="32" t="s">
        <v>2</v>
      </c>
    </row>
    <row r="31" spans="1:9" ht="14.1" customHeight="1" x14ac:dyDescent="0.3">
      <c r="A31" s="11"/>
      <c r="B31" s="11"/>
      <c r="C31" s="11"/>
      <c r="D31" s="11"/>
      <c r="E31" s="3"/>
      <c r="F31" s="3" t="s">
        <v>17</v>
      </c>
      <c r="G31" s="3"/>
      <c r="H31" s="3"/>
      <c r="I31" s="3">
        <f>Insurance[[#This Row],[Projected Cost]]-Insurance[[#This Row],[Actual Cost]]</f>
        <v>0</v>
      </c>
    </row>
    <row r="32" spans="1:9" ht="14.1" customHeight="1" x14ac:dyDescent="0.3">
      <c r="A32" s="31" t="s">
        <v>21</v>
      </c>
      <c r="B32" s="32" t="s">
        <v>0</v>
      </c>
      <c r="C32" s="32" t="s">
        <v>1</v>
      </c>
      <c r="D32" s="32" t="s">
        <v>2</v>
      </c>
      <c r="E32" s="3"/>
      <c r="F32" s="3" t="s">
        <v>18</v>
      </c>
      <c r="G32" s="3"/>
      <c r="H32" s="3"/>
      <c r="I32" s="3">
        <f>Insurance[[#This Row],[Projected Cost]]-Insurance[[#This Row],[Actual Cost]]</f>
        <v>0</v>
      </c>
    </row>
    <row r="33" spans="1:9" ht="14.1" customHeight="1" x14ac:dyDescent="0.3">
      <c r="A33" s="3" t="s">
        <v>20</v>
      </c>
      <c r="B33" s="3"/>
      <c r="C33" s="3"/>
      <c r="D33" s="3">
        <f>Food[[#This Row],[Projected Cost]]-Food[[#This Row],[Actual Cost]]</f>
        <v>0</v>
      </c>
      <c r="E33" s="3"/>
      <c r="F33" s="3" t="s">
        <v>19</v>
      </c>
      <c r="G33" s="3"/>
      <c r="H33" s="3"/>
      <c r="I33" s="3">
        <f>Insurance[[#This Row],[Projected Cost]]-Insurance[[#This Row],[Actual Cost]]</f>
        <v>0</v>
      </c>
    </row>
    <row r="34" spans="1:9" ht="14.1" customHeight="1" x14ac:dyDescent="0.3">
      <c r="A34" s="3" t="s">
        <v>73</v>
      </c>
      <c r="B34" s="3"/>
      <c r="C34" s="3"/>
      <c r="D34" s="3">
        <f>Food[[#This Row],[Projected Cost]]-Food[[#This Row],[Actual Cost]]</f>
        <v>0</v>
      </c>
      <c r="E34" s="3"/>
      <c r="F34" s="3" t="s">
        <v>11</v>
      </c>
      <c r="G34" s="3"/>
      <c r="H34" s="3"/>
      <c r="I34" s="3">
        <f>Insurance[[#This Row],[Projected Cost]]-Insurance[[#This Row],[Actual Cost]]</f>
        <v>0</v>
      </c>
    </row>
    <row r="35" spans="1:9" ht="14.1" customHeight="1" x14ac:dyDescent="0.3">
      <c r="A35" s="3" t="s">
        <v>11</v>
      </c>
      <c r="B35" s="3"/>
      <c r="C35" s="3"/>
      <c r="D35" s="3">
        <f>Food[[#This Row],[Projected Cost]]-Food[[#This Row],[Actual Cost]]</f>
        <v>0</v>
      </c>
      <c r="E35" s="3"/>
      <c r="F35" s="33" t="s">
        <v>48</v>
      </c>
      <c r="G35" s="33">
        <f>SUBTOTAL(109,Insurance[Projected Cost])</f>
        <v>0</v>
      </c>
      <c r="H35" s="33">
        <f>SUBTOTAL(109,Insurance[Actual Cost])</f>
        <v>0</v>
      </c>
      <c r="I35" s="33">
        <f>SUBTOTAL(109,Insurance[Difference])</f>
        <v>0</v>
      </c>
    </row>
    <row r="36" spans="1:9" ht="14.1" customHeight="1" x14ac:dyDescent="0.3">
      <c r="A36" s="33" t="s">
        <v>48</v>
      </c>
      <c r="B36" s="33">
        <f>SUBTOTAL(109,Food[Projected Cost])</f>
        <v>0</v>
      </c>
      <c r="C36" s="33">
        <f>SUBTOTAL(109,Food[Actual Cost])</f>
        <v>0</v>
      </c>
      <c r="D36" s="33">
        <f>SUBTOTAL(109,Food[Difference])</f>
        <v>0</v>
      </c>
      <c r="E36" s="3"/>
      <c r="F36" s="19"/>
      <c r="G36" s="19"/>
      <c r="H36" s="19"/>
      <c r="I36" s="19"/>
    </row>
    <row r="37" spans="1:9" ht="14.1" customHeight="1" x14ac:dyDescent="0.3">
      <c r="A37" s="11"/>
      <c r="B37" s="11"/>
      <c r="C37" s="11"/>
      <c r="D37" s="11"/>
      <c r="E37" s="3"/>
      <c r="F37" s="37" t="s">
        <v>51</v>
      </c>
      <c r="G37" s="32" t="s">
        <v>0</v>
      </c>
      <c r="H37" s="32" t="s">
        <v>1</v>
      </c>
      <c r="I37" s="32" t="s">
        <v>2</v>
      </c>
    </row>
    <row r="38" spans="1:9" ht="14.1" customHeight="1" x14ac:dyDescent="0.3">
      <c r="A38" s="31" t="s">
        <v>32</v>
      </c>
      <c r="B38" s="32" t="s">
        <v>0</v>
      </c>
      <c r="C38" s="32" t="s">
        <v>1</v>
      </c>
      <c r="D38" s="32" t="s">
        <v>2</v>
      </c>
      <c r="E38" s="3"/>
      <c r="F38" s="3" t="s">
        <v>70</v>
      </c>
      <c r="G38" s="3"/>
      <c r="H38" s="3"/>
      <c r="I38" s="3">
        <f>Savings[[#This Row],[Projected Cost]]-Savings[[#This Row],[Actual Cost]]</f>
        <v>0</v>
      </c>
    </row>
    <row r="39" spans="1:9" ht="14.1" customHeight="1" x14ac:dyDescent="0.3">
      <c r="A39" s="3" t="s">
        <v>24</v>
      </c>
      <c r="B39" s="3"/>
      <c r="C39" s="3"/>
      <c r="D39" s="3">
        <f>Children[[#This Row],[Projected Cost]]-Children[[#This Row],[Actual Cost]]</f>
        <v>0</v>
      </c>
      <c r="E39" s="3"/>
      <c r="F39" s="3" t="s">
        <v>39</v>
      </c>
      <c r="G39" s="3"/>
      <c r="H39" s="3"/>
      <c r="I39" s="3">
        <f>Savings[[#This Row],[Projected Cost]]-Savings[[#This Row],[Actual Cost]]</f>
        <v>0</v>
      </c>
    </row>
    <row r="40" spans="1:9" ht="14.1" customHeight="1" x14ac:dyDescent="0.3">
      <c r="A40" s="3" t="s">
        <v>26</v>
      </c>
      <c r="B40" s="3"/>
      <c r="C40" s="3"/>
      <c r="D40" s="3">
        <f>Children[[#This Row],[Projected Cost]]-Children[[#This Row],[Actual Cost]]</f>
        <v>0</v>
      </c>
      <c r="E40" s="3"/>
      <c r="F40" s="3" t="s">
        <v>71</v>
      </c>
      <c r="G40" s="3"/>
      <c r="H40" s="3"/>
      <c r="I40" s="3">
        <f>Savings[[#This Row],[Projected Cost]]-Savings[[#This Row],[Actual Cost]]</f>
        <v>0</v>
      </c>
    </row>
    <row r="41" spans="1:9" ht="14.1" customHeight="1" x14ac:dyDescent="0.3">
      <c r="A41" s="3" t="s">
        <v>58</v>
      </c>
      <c r="B41" s="3"/>
      <c r="C41" s="3"/>
      <c r="D41" s="3">
        <f>Children[[#This Row],[Projected Cost]]-Children[[#This Row],[Actual Cost]]</f>
        <v>0</v>
      </c>
      <c r="E41" s="3"/>
      <c r="F41" s="38" t="s">
        <v>11</v>
      </c>
      <c r="G41" s="33"/>
      <c r="H41" s="33"/>
      <c r="I41" s="33">
        <f>Savings[[#This Row],[Projected Cost]]-Savings[[#This Row],[Actual Cost]]</f>
        <v>0</v>
      </c>
    </row>
    <row r="42" spans="1:9" ht="14.1" customHeight="1" x14ac:dyDescent="0.3">
      <c r="A42" s="3" t="s">
        <v>33</v>
      </c>
      <c r="B42" s="3"/>
      <c r="C42" s="3"/>
      <c r="D42" s="3">
        <f>Children[[#This Row],[Projected Cost]]-Children[[#This Row],[Actual Cost]]</f>
        <v>0</v>
      </c>
      <c r="E42" s="3"/>
      <c r="F42" s="33" t="s">
        <v>48</v>
      </c>
      <c r="G42" s="36"/>
      <c r="H42" s="33">
        <f>SUBTOTAL(109,Savings[Actual Cost])</f>
        <v>0</v>
      </c>
      <c r="I42" s="33">
        <f>SUBTOTAL(109,Savings[Difference])</f>
        <v>0</v>
      </c>
    </row>
    <row r="43" spans="1:9" ht="33" x14ac:dyDescent="0.3">
      <c r="A43" s="3" t="s">
        <v>57</v>
      </c>
      <c r="B43" s="3"/>
      <c r="C43" s="3"/>
      <c r="D43" s="3">
        <f>Children[[#This Row],[Projected Cost]]-Children[[#This Row],[Actual Cost]]</f>
        <v>0</v>
      </c>
      <c r="E43" s="3"/>
      <c r="F43" s="11"/>
      <c r="G43" s="11"/>
      <c r="H43" s="11"/>
      <c r="I43" s="11"/>
    </row>
    <row r="44" spans="1:9" ht="14.1" customHeight="1" x14ac:dyDescent="0.3">
      <c r="A44" s="3" t="s">
        <v>34</v>
      </c>
      <c r="B44" s="3"/>
      <c r="C44" s="3"/>
      <c r="D44" s="3">
        <f>Children[[#This Row],[Projected Cost]]-Children[[#This Row],[Actual Cost]]</f>
        <v>0</v>
      </c>
      <c r="E44" s="3"/>
      <c r="F44" s="11"/>
      <c r="G44" s="11"/>
      <c r="H44" s="11"/>
      <c r="I44" s="11"/>
    </row>
    <row r="45" spans="1:9" ht="14.1" customHeight="1" x14ac:dyDescent="0.3">
      <c r="A45" s="3" t="s">
        <v>35</v>
      </c>
      <c r="B45" s="3"/>
      <c r="C45" s="3"/>
      <c r="D45" s="3">
        <f>Children[[#This Row],[Projected Cost]]-Children[[#This Row],[Actual Cost]]</f>
        <v>0</v>
      </c>
      <c r="E45" s="3"/>
      <c r="F45" s="11"/>
      <c r="G45" s="11"/>
      <c r="H45" s="11"/>
      <c r="I45" s="11"/>
    </row>
    <row r="46" spans="1:9" ht="14.1" customHeight="1" x14ac:dyDescent="0.3">
      <c r="A46" s="3" t="s">
        <v>36</v>
      </c>
      <c r="B46" s="3"/>
      <c r="C46" s="3"/>
      <c r="D46" s="3">
        <f>Children[[#This Row],[Projected Cost]]-Children[[#This Row],[Actual Cost]]</f>
        <v>0</v>
      </c>
      <c r="E46" s="3"/>
      <c r="F46" s="11"/>
      <c r="G46" s="11"/>
      <c r="H46" s="11"/>
      <c r="I46" s="11"/>
    </row>
    <row r="47" spans="1:9" ht="14.1" customHeight="1" x14ac:dyDescent="0.3">
      <c r="A47" s="3" t="s">
        <v>11</v>
      </c>
      <c r="B47" s="3"/>
      <c r="C47" s="3"/>
      <c r="D47" s="3">
        <f>Children[[#This Row],[Projected Cost]]-Children[[#This Row],[Actual Cost]]</f>
        <v>0</v>
      </c>
      <c r="E47" s="3"/>
      <c r="F47" s="11"/>
      <c r="G47" s="11"/>
      <c r="H47" s="11"/>
      <c r="I47" s="11"/>
    </row>
    <row r="48" spans="1:9" ht="14.1" customHeight="1" x14ac:dyDescent="0.3">
      <c r="A48" s="33" t="s">
        <v>48</v>
      </c>
      <c r="B48" s="33">
        <f>SUBTOTAL(109,Children[Projected Cost])</f>
        <v>0</v>
      </c>
      <c r="C48" s="33">
        <f>SUBTOTAL(109,Children[Actual Cost])</f>
        <v>0</v>
      </c>
      <c r="D48" s="33">
        <f>SUBTOTAL(109,Children[Difference])</f>
        <v>0</v>
      </c>
      <c r="E48" s="3"/>
      <c r="F48" s="11"/>
      <c r="G48" s="11"/>
      <c r="H48" s="11"/>
      <c r="I48" s="11"/>
    </row>
    <row r="49" spans="1:9" ht="14.1" customHeight="1" x14ac:dyDescent="0.3">
      <c r="A49" s="11"/>
      <c r="B49" s="11"/>
      <c r="C49" s="11"/>
      <c r="D49" s="11"/>
      <c r="E49" s="3"/>
      <c r="F49" s="11"/>
      <c r="G49" s="11"/>
      <c r="H49" s="11"/>
      <c r="I49" s="11"/>
    </row>
    <row r="50" spans="1:9" ht="14.1" customHeight="1" x14ac:dyDescent="0.3">
      <c r="A50" s="37" t="s">
        <v>27</v>
      </c>
      <c r="B50" s="32" t="s">
        <v>0</v>
      </c>
      <c r="C50" s="32" t="s">
        <v>1</v>
      </c>
      <c r="D50" s="32" t="s">
        <v>2</v>
      </c>
      <c r="E50" s="3"/>
      <c r="F50" s="11"/>
      <c r="G50" s="11"/>
      <c r="H50" s="11"/>
      <c r="I50" s="11"/>
    </row>
    <row r="51" spans="1:9" ht="14.1" customHeight="1" x14ac:dyDescent="0.3">
      <c r="A51" s="3" t="s">
        <v>63</v>
      </c>
      <c r="B51" s="3"/>
      <c r="C51" s="3"/>
      <c r="D51" s="3">
        <f>Entertainment[[#This Row],[Projected Cost]]-Entertainment[[#This Row],[Actual Cost]]</f>
        <v>0</v>
      </c>
      <c r="E51" s="3"/>
      <c r="F51" s="11"/>
      <c r="G51" s="11"/>
      <c r="H51" s="11"/>
      <c r="I51" s="11"/>
    </row>
    <row r="52" spans="1:9" ht="14.1" customHeight="1" x14ac:dyDescent="0.3">
      <c r="A52" s="3" t="s">
        <v>64</v>
      </c>
      <c r="B52" s="3"/>
      <c r="C52" s="3"/>
      <c r="D52" s="3">
        <f>Entertainment[[#This Row],[Projected Cost]]-Entertainment[[#This Row],[Actual Cost]]</f>
        <v>0</v>
      </c>
      <c r="E52" s="3"/>
      <c r="F52" s="11"/>
      <c r="G52" s="11"/>
      <c r="H52" s="11"/>
      <c r="I52" s="11"/>
    </row>
    <row r="53" spans="1:9" ht="14.1" customHeight="1" x14ac:dyDescent="0.3">
      <c r="A53" s="3" t="s">
        <v>28</v>
      </c>
      <c r="B53" s="3"/>
      <c r="C53" s="3"/>
      <c r="D53" s="3">
        <f>Entertainment[[#This Row],[Projected Cost]]-Entertainment[[#This Row],[Actual Cost]]</f>
        <v>0</v>
      </c>
      <c r="E53" s="3"/>
      <c r="F53" s="11"/>
      <c r="G53" s="11"/>
      <c r="H53" s="11"/>
      <c r="I53" s="11"/>
    </row>
    <row r="54" spans="1:9" ht="14.1" customHeight="1" x14ac:dyDescent="0.3">
      <c r="A54" s="3" t="s">
        <v>66</v>
      </c>
      <c r="B54" s="12"/>
      <c r="C54" s="12"/>
      <c r="D54" s="12">
        <f>Entertainment[[#This Row],[Projected Cost]]-Entertainment[[#This Row],[Actual Cost]]</f>
        <v>0</v>
      </c>
      <c r="E54" s="3"/>
      <c r="F54" s="11"/>
      <c r="G54" s="11"/>
      <c r="H54" s="11"/>
      <c r="I54" s="11"/>
    </row>
    <row r="55" spans="1:9" ht="14.1" customHeight="1" x14ac:dyDescent="0.3">
      <c r="A55" s="3" t="s">
        <v>72</v>
      </c>
      <c r="B55" s="3"/>
      <c r="C55" s="3"/>
      <c r="D55" s="3">
        <f>Entertainment[[#This Row],[Projected Cost]]-Entertainment[[#This Row],[Actual Cost]]</f>
        <v>0</v>
      </c>
      <c r="E55" s="3"/>
      <c r="F55" s="11"/>
      <c r="G55" s="11"/>
      <c r="H55" s="11"/>
      <c r="I55" s="11"/>
    </row>
    <row r="56" spans="1:9" ht="14.1" customHeight="1" x14ac:dyDescent="0.3">
      <c r="A56" s="3" t="s">
        <v>65</v>
      </c>
      <c r="B56" s="3"/>
      <c r="C56" s="3"/>
      <c r="D56" s="3">
        <f>Entertainment[[#This Row],[Projected Cost]]-Entertainment[[#This Row],[Actual Cost]]</f>
        <v>0</v>
      </c>
      <c r="E56" s="3"/>
      <c r="F56" s="11"/>
      <c r="G56" s="11"/>
      <c r="H56" s="11"/>
      <c r="I56" s="11"/>
    </row>
    <row r="57" spans="1:9" ht="16.5" x14ac:dyDescent="0.3">
      <c r="A57" s="3" t="s">
        <v>11</v>
      </c>
      <c r="B57" s="3"/>
      <c r="C57" s="3"/>
      <c r="D57" s="3">
        <f>Entertainment[[#This Row],[Projected Cost]]-Entertainment[[#This Row],[Actual Cost]]</f>
        <v>0</v>
      </c>
      <c r="E57" s="3"/>
      <c r="F57" s="11"/>
      <c r="G57" s="11"/>
      <c r="H57" s="11"/>
      <c r="I57" s="11"/>
    </row>
    <row r="58" spans="1:9" ht="14.1" customHeight="1" x14ac:dyDescent="0.3">
      <c r="A58" s="33" t="s">
        <v>48</v>
      </c>
      <c r="B58" s="33">
        <f>SUBTOTAL(109,Entertainment[Projected Cost])</f>
        <v>0</v>
      </c>
      <c r="C58" s="33">
        <f>SUBTOTAL(109,Entertainment[Actual Cost])</f>
        <v>0</v>
      </c>
      <c r="D58" s="33">
        <f>SUBTOTAL(109,Entertainment[Difference])</f>
        <v>0</v>
      </c>
      <c r="E58" s="3"/>
      <c r="F58" s="11"/>
      <c r="G58" s="11"/>
      <c r="H58" s="11"/>
      <c r="I58" s="11"/>
    </row>
    <row r="59" spans="1:9" ht="14.1" customHeight="1" x14ac:dyDescent="0.3">
      <c r="A59" s="11"/>
      <c r="B59" s="11"/>
      <c r="C59" s="11"/>
      <c r="D59" s="11"/>
      <c r="E59" s="3"/>
      <c r="F59" s="11"/>
      <c r="G59" s="11"/>
      <c r="H59" s="11"/>
      <c r="I59" s="11"/>
    </row>
    <row r="60" spans="1:9" ht="14.1" customHeight="1" x14ac:dyDescent="0.3">
      <c r="A60" s="31" t="s">
        <v>42</v>
      </c>
      <c r="B60" s="32" t="s">
        <v>0</v>
      </c>
      <c r="C60" s="32" t="s">
        <v>1</v>
      </c>
      <c r="D60" s="32" t="s">
        <v>2</v>
      </c>
      <c r="E60" s="3"/>
      <c r="F60" s="11"/>
      <c r="G60" s="11"/>
      <c r="H60" s="11"/>
      <c r="I60" s="11"/>
    </row>
    <row r="61" spans="1:9" ht="14.1" customHeight="1" x14ac:dyDescent="0.3">
      <c r="A61" s="3" t="s">
        <v>24</v>
      </c>
      <c r="B61" s="3"/>
      <c r="C61" s="3"/>
      <c r="D61" s="3">
        <f>PersonalCare[[#This Row],[Projected Cost]]-PersonalCare[[#This Row],[Actual Cost]]</f>
        <v>0</v>
      </c>
      <c r="E61" s="3"/>
      <c r="F61" s="11"/>
      <c r="G61" s="11"/>
      <c r="H61" s="11"/>
      <c r="I61" s="11"/>
    </row>
    <row r="62" spans="1:9" ht="14.1" customHeight="1" x14ac:dyDescent="0.3">
      <c r="A62" s="3" t="s">
        <v>68</v>
      </c>
      <c r="B62" s="3"/>
      <c r="C62" s="3"/>
      <c r="D62" s="3">
        <f>PersonalCare[[#This Row],[Projected Cost]]-PersonalCare[[#This Row],[Actual Cost]]</f>
        <v>0</v>
      </c>
      <c r="E62" s="3"/>
      <c r="F62" s="20"/>
      <c r="G62" s="20"/>
      <c r="H62" s="20"/>
      <c r="I62" s="20"/>
    </row>
    <row r="63" spans="1:9" ht="14.1" customHeight="1" x14ac:dyDescent="0.3">
      <c r="A63" s="3" t="s">
        <v>26</v>
      </c>
      <c r="B63" s="3"/>
      <c r="C63" s="3"/>
      <c r="D63" s="3">
        <f>PersonalCare[[#This Row],[Projected Cost]]-PersonalCare[[#This Row],[Actual Cost]]</f>
        <v>0</v>
      </c>
      <c r="E63" s="3"/>
      <c r="F63" s="11"/>
      <c r="G63" s="11"/>
      <c r="H63" s="11"/>
      <c r="I63" s="11"/>
    </row>
    <row r="64" spans="1:9" ht="14.1" customHeight="1" x14ac:dyDescent="0.3">
      <c r="A64" s="3" t="s">
        <v>67</v>
      </c>
      <c r="B64" s="12"/>
      <c r="C64" s="12"/>
      <c r="D64" s="12">
        <f>PersonalCare[[#This Row],[Projected Cost]]-PersonalCare[[#This Row],[Actual Cost]]</f>
        <v>0</v>
      </c>
      <c r="E64" s="3"/>
      <c r="F64" s="11"/>
      <c r="G64" s="11"/>
      <c r="H64" s="11"/>
      <c r="I64" s="11"/>
    </row>
    <row r="65" spans="1:9" ht="14.1" customHeight="1" x14ac:dyDescent="0.3">
      <c r="A65" s="3" t="s">
        <v>29</v>
      </c>
      <c r="B65" s="3"/>
      <c r="C65" s="3"/>
      <c r="D65" s="3">
        <f>PersonalCare[[#This Row],[Projected Cost]]-PersonalCare[[#This Row],[Actual Cost]]</f>
        <v>0</v>
      </c>
      <c r="E65" s="3"/>
      <c r="F65" s="11"/>
      <c r="G65" s="11"/>
      <c r="H65" s="11"/>
      <c r="I65" s="11"/>
    </row>
    <row r="66" spans="1:9" ht="14.1" customHeight="1" x14ac:dyDescent="0.3">
      <c r="A66" s="3" t="s">
        <v>52</v>
      </c>
      <c r="B66" s="3"/>
      <c r="C66" s="3"/>
      <c r="D66" s="3">
        <f>PersonalCare[[#This Row],[Projected Cost]]-PersonalCare[[#This Row],[Actual Cost]]</f>
        <v>0</v>
      </c>
      <c r="E66" s="3"/>
      <c r="F66" s="11"/>
      <c r="G66" s="11"/>
      <c r="H66" s="11"/>
      <c r="I66" s="11"/>
    </row>
    <row r="67" spans="1:9" ht="14.1" customHeight="1" x14ac:dyDescent="0.3">
      <c r="A67" s="3" t="s">
        <v>11</v>
      </c>
      <c r="B67" s="3"/>
      <c r="C67" s="3"/>
      <c r="D67" s="3">
        <f>PersonalCare[[#This Row],[Projected Cost]]-PersonalCare[[#This Row],[Actual Cost]]</f>
        <v>0</v>
      </c>
      <c r="E67" s="3"/>
      <c r="F67" s="11"/>
      <c r="G67" s="11"/>
      <c r="H67" s="11"/>
      <c r="I67" s="11"/>
    </row>
    <row r="68" spans="1:9" ht="14.1" customHeight="1" x14ac:dyDescent="0.3">
      <c r="A68" s="33" t="s">
        <v>48</v>
      </c>
      <c r="B68" s="33">
        <f>SUBTOTAL(109,PersonalCare[Projected Cost])</f>
        <v>0</v>
      </c>
      <c r="C68" s="33">
        <f>SUBTOTAL(109,PersonalCare[Actual Cost])</f>
        <v>0</v>
      </c>
      <c r="D68" s="33">
        <f>SUBTOTAL(109,PersonalCare[Difference])</f>
        <v>0</v>
      </c>
      <c r="E68" s="3"/>
      <c r="F68" s="11"/>
      <c r="G68" s="11"/>
      <c r="H68" s="11"/>
      <c r="I68" s="11"/>
    </row>
    <row r="69" spans="1:9" ht="14.1" customHeight="1" x14ac:dyDescent="0.3">
      <c r="A69" s="3"/>
      <c r="B69" s="3"/>
      <c r="C69" s="3"/>
      <c r="D69" s="3"/>
      <c r="E69" s="3"/>
      <c r="F69" s="11"/>
      <c r="G69" s="11"/>
      <c r="H69" s="11"/>
      <c r="I69" s="11"/>
    </row>
    <row r="70" spans="1:9" ht="14.1" customHeight="1" x14ac:dyDescent="0.3">
      <c r="A70" s="31" t="s">
        <v>22</v>
      </c>
      <c r="B70" s="32" t="s">
        <v>0</v>
      </c>
      <c r="C70" s="32" t="s">
        <v>1</v>
      </c>
      <c r="D70" s="32" t="s">
        <v>2</v>
      </c>
      <c r="E70" s="3"/>
      <c r="F70" s="11"/>
      <c r="G70" s="11"/>
      <c r="H70" s="11"/>
      <c r="I70" s="11"/>
    </row>
    <row r="71" spans="1:9" ht="14.1" customHeight="1" x14ac:dyDescent="0.3">
      <c r="A71" s="3" t="s">
        <v>21</v>
      </c>
      <c r="B71" s="3"/>
      <c r="C71" s="3"/>
      <c r="D71" s="3">
        <f>Pets[[#This Row],[Projected Cost]]-Pets[[#This Row],[Actual Cost]]</f>
        <v>0</v>
      </c>
      <c r="E71" s="3"/>
      <c r="F71" s="11"/>
      <c r="G71" s="11"/>
      <c r="H71" s="11"/>
      <c r="I71" s="11"/>
    </row>
    <row r="72" spans="1:9" ht="14.1" customHeight="1" x14ac:dyDescent="0.3">
      <c r="A72" s="3" t="s">
        <v>24</v>
      </c>
      <c r="B72" s="3"/>
      <c r="C72" s="3"/>
      <c r="D72" s="3">
        <f>Pets[[#This Row],[Projected Cost]]-Pets[[#This Row],[Actual Cost]]</f>
        <v>0</v>
      </c>
      <c r="E72" s="3"/>
      <c r="F72" s="11"/>
      <c r="G72" s="11"/>
      <c r="H72" s="11"/>
      <c r="I72" s="11"/>
    </row>
    <row r="73" spans="1:9" ht="14.1" customHeight="1" x14ac:dyDescent="0.3">
      <c r="A73" s="3" t="s">
        <v>25</v>
      </c>
      <c r="B73" s="3"/>
      <c r="C73" s="3"/>
      <c r="D73" s="3">
        <f>Pets[[#This Row],[Projected Cost]]-Pets[[#This Row],[Actual Cost]]</f>
        <v>0</v>
      </c>
      <c r="E73" s="3"/>
      <c r="F73" s="11"/>
      <c r="G73" s="11"/>
      <c r="H73" s="11"/>
      <c r="I73" s="11"/>
    </row>
    <row r="74" spans="1:9" ht="14.1" customHeight="1" x14ac:dyDescent="0.3">
      <c r="A74" s="3" t="s">
        <v>23</v>
      </c>
      <c r="B74" s="3"/>
      <c r="C74" s="3"/>
      <c r="D74" s="3">
        <f>Pets[[#This Row],[Projected Cost]]-Pets[[#This Row],[Actual Cost]]</f>
        <v>0</v>
      </c>
      <c r="E74" s="3"/>
      <c r="F74" s="11"/>
      <c r="G74" s="11"/>
      <c r="H74" s="11"/>
      <c r="I74" s="11"/>
    </row>
    <row r="75" spans="1:9" ht="14.1" customHeight="1" x14ac:dyDescent="0.3">
      <c r="A75" s="3" t="s">
        <v>11</v>
      </c>
      <c r="B75" s="3"/>
      <c r="C75" s="3"/>
      <c r="D75" s="3">
        <f>Pets[[#This Row],[Projected Cost]]-Pets[[#This Row],[Actual Cost]]</f>
        <v>0</v>
      </c>
      <c r="E75" s="3"/>
      <c r="F75" s="11"/>
      <c r="G75" s="11"/>
      <c r="H75" s="11"/>
      <c r="I75" s="11"/>
    </row>
    <row r="76" spans="1:9" ht="14.1" customHeight="1" x14ac:dyDescent="0.3">
      <c r="A76" s="33" t="s">
        <v>48</v>
      </c>
      <c r="B76" s="33">
        <f>SUBTOTAL(109,Pets[Projected Cost])</f>
        <v>0</v>
      </c>
      <c r="C76" s="33">
        <f>SUBTOTAL(109,Pets[Actual Cost])</f>
        <v>0</v>
      </c>
      <c r="D76" s="33">
        <f>SUBTOTAL(109,Pets[Difference])</f>
        <v>0</v>
      </c>
      <c r="E76" s="3"/>
      <c r="F76" s="11"/>
      <c r="G76" s="11"/>
      <c r="H76" s="11"/>
      <c r="I76" s="11"/>
    </row>
  </sheetData>
  <mergeCells count="7">
    <mergeCell ref="A3:B3"/>
    <mergeCell ref="F36:I36"/>
    <mergeCell ref="F62:I62"/>
    <mergeCell ref="A1:G1"/>
    <mergeCell ref="F3:G3"/>
    <mergeCell ref="F9:G9"/>
    <mergeCell ref="A20:D20"/>
  </mergeCells>
  <phoneticPr fontId="1" type="noConversion"/>
  <conditionalFormatting sqref="D7:D18 D71:D75 I38:I41 D39:D47 D33:D35 I31:I34 D22:D29 G18 I22:I27 D51:D57 D61:D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73" fitToHeight="0" orientation="portrait" r:id="rId1"/>
  <headerFooter alignWithMargins="0"/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>false</MarketSpecific>
    <ApprovalStatus xmlns="4873beb7-5857-4685-be1f-d57550cc96cc">InProgress</ApprovalStatus>
    <DirectSourceMarket xmlns="4873beb7-5857-4685-be1f-d57550cc96cc">english</DirectSourceMarket>
    <ThumbnailAssetId xmlns="4873beb7-5857-4685-be1f-d57550cc96cc" xsi:nil="true"/>
    <PrimaryImageGen xmlns="4873beb7-5857-4685-be1f-d57550cc96cc">true</PrimaryImageGen>
    <LegacyData xmlns="4873beb7-5857-4685-be1f-d57550cc96cc">ListingID:;Manager:;BuildStatus:Preview Pending;MockupPath:</LegacyData>
    <NumericId xmlns="4873beb7-5857-4685-be1f-d57550cc96cc">-1</NumericId>
    <BusinessGroup xmlns="4873beb7-5857-4685-be1f-d57550cc96cc" xsi:nil="true"/>
    <TPFriendlyName xmlns="4873beb7-5857-4685-be1f-d57550cc96cc">Monthly family budget</TPFriendlyName>
    <SourceTitle xmlns="4873beb7-5857-4685-be1f-d57550cc96cc">Monthly Family Budget</SourceTitle>
    <APEditor xmlns="4873beb7-5857-4685-be1f-d57550cc96cc">
      <UserInfo>
        <DisplayName>REDMOND\mbolin</DisplayName>
        <AccountId>51</AccountId>
        <AccountType/>
      </UserInfo>
    </APEditor>
    <OpenTemplate xmlns="4873beb7-5857-4685-be1f-d57550cc96cc">true</OpenTemplate>
    <UALocComments xmlns="4873beb7-5857-4685-be1f-d57550cc96cc" xsi:nil="true"/>
    <LastPublishResultLookup xmlns="4873beb7-5857-4685-be1f-d57550cc96cc" xsi:nil="true"/>
    <IntlLangReviewDate xmlns="4873beb7-5857-4685-be1f-d57550cc96cc" xsi:nil="true"/>
    <PublishStatusLookup xmlns="4873beb7-5857-4685-be1f-d57550cc96cc">
      <Value>71337</Value>
      <Value>1299781</Value>
    </PublishStatusLookup>
    <ParentAssetId xmlns="4873beb7-5857-4685-be1f-d57550cc96cc" xsi:nil="true"/>
    <Providers xmlns="4873beb7-5857-4685-be1f-d57550cc96cc" xsi:nil="true"/>
    <MachineTranslated xmlns="4873beb7-5857-4685-be1f-d57550cc96cc">false</MachineTranslated>
    <OriginalSourceMarket xmlns="4873beb7-5857-4685-be1f-d57550cc96cc">english</OriginalSourceMarket>
    <APDescription xmlns="4873beb7-5857-4685-be1f-d57550cc96cc" xsi:nil="true"/>
    <ContentItem xmlns="4873beb7-5857-4685-be1f-d57550cc96cc" xsi:nil="true"/>
    <ClipArtFilename xmlns="4873beb7-5857-4685-be1f-d57550cc96cc" xsi:nil="true"/>
    <TPInstallLocation xmlns="4873beb7-5857-4685-be1f-d57550cc96cc">{My Templates}</TPInstallLocation>
    <TimesCloned xmlns="4873beb7-5857-4685-be1f-d57550cc96cc" xsi:nil="true"/>
    <PublishTargets xmlns="4873beb7-5857-4685-be1f-d57550cc96cc">OfficeOnline</PublishTargets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AcquiredFrom xmlns="4873beb7-5857-4685-be1f-d57550cc96cc" xsi:nil="true"/>
    <AssetStart xmlns="4873beb7-5857-4685-be1f-d57550cc96cc">2009-01-01T00:00:00+00:00</AssetStart>
    <Provider xmlns="4873beb7-5857-4685-be1f-d57550cc96cc">EY006220130</Provider>
    <LastHandOff xmlns="4873beb7-5857-4685-be1f-d57550cc96cc" xsi:nil="true"/>
    <FriendlyTitle xmlns="4873beb7-5857-4685-be1f-d57550cc96cc" xsi:nil="true"/>
    <Manager xmlns="4873beb7-5857-4685-be1f-d57550cc96cc" xsi:nil="true"/>
    <UACurrentWords xmlns="4873beb7-5857-4685-be1f-d57550cc96cc">0</UACurrentWords>
    <ArtSampleDocs xmlns="4873beb7-5857-4685-be1f-d57550cc96cc" xsi:nil="true"/>
    <TPClientViewer xmlns="4873beb7-5857-4685-be1f-d57550cc96cc">Microsoft Office Excel</TPClientViewer>
    <UALocRecommendation xmlns="4873beb7-5857-4685-be1f-d57550cc96cc">Localize</UALocRecommendation>
    <TemplateStatus xmlns="4873beb7-5857-4685-be1f-d57550cc96cc" xsi:nil="true"/>
    <IsDeleted xmlns="4873beb7-5857-4685-be1f-d57550cc96cc">false</IsDeleted>
    <ShowIn xmlns="4873beb7-5857-4685-be1f-d57550cc96cc">Show everywhere</ShowIn>
    <CSXHash xmlns="4873beb7-5857-4685-be1f-d57550cc96cc" xsi:nil="true"/>
    <VoteCount xmlns="4873beb7-5857-4685-be1f-d57550cc96cc" xsi:nil="true"/>
    <UANotes xmlns="4873beb7-5857-4685-be1f-d57550cc96cc">SEO Pilot 2008. O14_beta1. O14 beta2</UANotes>
    <Downloads xmlns="4873beb7-5857-4685-be1f-d57550cc96cc">0</Downloads>
    <OOCacheId xmlns="4873beb7-5857-4685-be1f-d57550cc96cc" xsi:nil="true"/>
    <AssetExpire xmlns="4873beb7-5857-4685-be1f-d57550cc96cc">2029-05-12T00:00:00+00:00</AssetExpire>
    <CSXSubmissionMarket xmlns="4873beb7-5857-4685-be1f-d57550cc96cc" xsi:nil="true"/>
    <DSATActionTaken xmlns="4873beb7-5857-4685-be1f-d57550cc96cc" xsi:nil="true"/>
    <EditorialTags xmlns="4873beb7-5857-4685-be1f-d57550cc96cc" xsi:nil="true"/>
    <SubmitterId xmlns="4873beb7-5857-4685-be1f-d57550cc96cc" xsi:nil="true"/>
    <TPExecutable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>TP</AssetType>
    <ApprovalLog xmlns="4873beb7-5857-4685-be1f-d57550cc96cc" xsi:nil="true"/>
    <BugNumber xmlns="4873beb7-5857-4685-be1f-d57550cc96cc" xsi:nil="true"/>
    <OriginAsset xmlns="4873beb7-5857-4685-be1f-d57550cc96cc" xsi:nil="true"/>
    <Milestone xmlns="4873beb7-5857-4685-be1f-d57550cc96cc" xsi:nil="true"/>
    <TPComponent xmlns="4873beb7-5857-4685-be1f-d57550cc96cc">EXCELFiles</TPComponent>
    <AssetId xmlns="4873beb7-5857-4685-be1f-d57550cc96cc">TP010188408</AssetId>
    <IntlLocPriority xmlns="4873beb7-5857-4685-be1f-d57550cc96cc" xsi:nil="true"/>
    <TPLaunchHelpLink xmlns="4873beb7-5857-4685-be1f-d57550cc96cc" xsi:nil="true"/>
    <TPApplication xmlns="4873beb7-5857-4685-be1f-d57550cc96cc">Excel</TPApplication>
    <PolicheckWords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PlannedPubDate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TemplateTemplateType xmlns="4873beb7-5857-4685-be1f-d57550cc96cc">Excel - Macro 12 Default</TemplateTemplateTyp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REDMOND\matthos</DisplayName>
        <AccountId>59</AccountId>
        <AccountType/>
      </UserInfo>
    </APAuthor>
    <TPCommandLine xmlns="4873beb7-5857-4685-be1f-d57550cc96cc">{XL} /t {FilePath}</TPCommandLine>
    <TPAppVersion xmlns="4873beb7-5857-4685-be1f-d57550cc96cc">11</TPAppVersion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103712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06FA43-7F83-4B4B-97CB-9D68B50AD6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16D99B-486E-4347-B1CA-E39DA8A426F6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873beb7-5857-4685-be1f-d57550cc96cc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58488D-419D-4D27-BA69-4AC6976A3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Family Budget</vt:lpstr>
      <vt:lpstr>Sheet1</vt:lpstr>
      <vt:lpstr>'Monthly Family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FamilyBudget_TP010188408</dc:title>
  <dc:creator/>
  <cp:lastModifiedBy/>
  <dcterms:created xsi:type="dcterms:W3CDTF">2006-07-31T18:48:47Z</dcterms:created>
  <dcterms:modified xsi:type="dcterms:W3CDTF">2022-11-01T09:26:36Z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TC101884081033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mageGenCounter">
    <vt:lpwstr>0</vt:lpwstr>
  </property>
  <property fmtid="{D5CDD505-2E9C-101B-9397-08002B2CF9AE}" pid="5" name="APTrustLevel">
    <vt:r8>1</vt:r8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PolicheckCounter">
    <vt:lpwstr>0</vt:lpwstr>
  </property>
  <property fmtid="{D5CDD505-2E9C-101B-9397-08002B2CF9AE}" pid="10" name="Applications">
    <vt:lpwstr>23;#Excel 12;#-1;#TBD;#-1;#TBD</vt:lpwstr>
  </property>
</Properties>
</file>